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491" windowWidth="14430" windowHeight="11640" activeTab="0"/>
  </bookViews>
  <sheets>
    <sheet name="Bid Comparison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<sst xmlns="http://schemas.openxmlformats.org/spreadsheetml/2006/main" count="235" uniqueCount="99">
  <si>
    <t>Annual Energy Usage</t>
  </si>
  <si>
    <t>Zip Code</t>
  </si>
  <si>
    <t>City</t>
  </si>
  <si>
    <t>Contractor Name</t>
  </si>
  <si>
    <t>Contractor License #</t>
  </si>
  <si>
    <t>Module Manufacturer</t>
  </si>
  <si>
    <t>Module Make</t>
  </si>
  <si>
    <t>Module Quantity</t>
  </si>
  <si>
    <t>Module PTC Rating</t>
  </si>
  <si>
    <t>Inverter Manufacturer</t>
  </si>
  <si>
    <t>Inverter Make</t>
  </si>
  <si>
    <t>Inverter Efficiency</t>
  </si>
  <si>
    <t>Inverter Quantity</t>
  </si>
  <si>
    <t>Contractor Phone #</t>
  </si>
  <si>
    <t>System Rating (CEC-AC)</t>
  </si>
  <si>
    <t>Total System Cost</t>
  </si>
  <si>
    <t>Cost per Watt (CEC-AC)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</si>
  <si>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</si>
  <si>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</si>
  <si>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</si>
  <si>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</si>
  <si>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</si>
  <si>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</si>
  <si>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</si>
  <si>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</si>
  <si>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</si>
  <si>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</si>
  <si>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</si>
  <si>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</si>
  <si>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</si>
  <si>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</si>
  <si>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</si>
  <si>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</si>
  <si>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</si>
  <si>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</si>
  <si>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</si>
  <si>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Percentage of Usage Offset</t>
  </si>
  <si>
    <t>Module Nameplate Rating</t>
  </si>
  <si>
    <t>System Rating (DC)</t>
  </si>
  <si>
    <t>T</t>
  </si>
  <si>
    <t>U</t>
  </si>
  <si>
    <t>(From Contract)</t>
  </si>
  <si>
    <t>kWh</t>
  </si>
  <si>
    <t>(http://www.gosolarcalifornia.ca.gov/equipment/inverters.php)</t>
  </si>
  <si>
    <t>Homeowner Solar PV Bid Comparison Worksheet</t>
  </si>
  <si>
    <t>kW DC</t>
  </si>
  <si>
    <t>W DC</t>
  </si>
  <si>
    <t>%</t>
  </si>
  <si>
    <t>kW CEC-AC</t>
  </si>
  <si>
    <t>/W CEC-AC</t>
  </si>
  <si>
    <t>V</t>
  </si>
  <si>
    <t>(https://energywave.sdge.com/)</t>
  </si>
  <si>
    <t>W</t>
  </si>
  <si>
    <t>(https://energycenter.org/analyzer)</t>
  </si>
  <si>
    <t>X</t>
  </si>
  <si>
    <t>Complaints on CSLB?</t>
  </si>
  <si>
    <t>(http://www.cslb.ca.gov)</t>
  </si>
  <si>
    <t>(http://www.bbb.org)</t>
  </si>
  <si>
    <t>Rating on BBB?</t>
  </si>
  <si>
    <t>Annual System Production*</t>
  </si>
  <si>
    <t>Annual Electric Bill (After)*</t>
  </si>
  <si>
    <t>Annual Savings*</t>
  </si>
  <si>
    <t>* These calculations are based on the average annual production of a 1 kW CEC-AC system in San Diego (1700 kWh). Discuss with your contractor to get a more specific, detailed analysis for your home.</t>
  </si>
  <si>
    <t>Annual Electric Bill (Before)*</t>
  </si>
  <si>
    <t>Bid # 1</t>
  </si>
  <si>
    <t>Bid # 2</t>
  </si>
  <si>
    <t>Bid # 3</t>
  </si>
  <si>
    <t>Y</t>
  </si>
  <si>
    <t>Z</t>
  </si>
  <si>
    <t>(= Line 'K' x Line 'M' /1000)</t>
  </si>
  <si>
    <t>(= Line 'L' x Line 'M' x Line 'P'/1000)</t>
  </si>
  <si>
    <t>(= Line 'S' x 1700 kWh)</t>
  </si>
  <si>
    <t>(= Line 'X' - Line 'Y')</t>
  </si>
  <si>
    <t>(= Line 'T' / (Line 'S' x 1000))</t>
  </si>
  <si>
    <t>(= Line 'V' / Line 'C' x 100)</t>
  </si>
  <si>
    <t>Homeowner Solar PV Bid Comparison Worksheet (EXAMPLE)</t>
  </si>
  <si>
    <t>San Diego</t>
  </si>
  <si>
    <t>Contractor A</t>
  </si>
  <si>
    <t>Contractor B</t>
  </si>
  <si>
    <t>Contractor C</t>
  </si>
  <si>
    <t>555-555-5555</t>
  </si>
  <si>
    <t>444-444-4444</t>
  </si>
  <si>
    <t>333-333-3333</t>
  </si>
  <si>
    <t>No</t>
  </si>
  <si>
    <t>A+</t>
  </si>
  <si>
    <t>Yes</t>
  </si>
  <si>
    <t>Type E</t>
  </si>
  <si>
    <t>Type F</t>
  </si>
  <si>
    <t>Type G</t>
  </si>
  <si>
    <t>Model X</t>
  </si>
  <si>
    <t>Model T</t>
  </si>
  <si>
    <t>Model U</t>
  </si>
  <si>
    <t>Model V</t>
  </si>
  <si>
    <t>Type J</t>
  </si>
  <si>
    <t>Type K</t>
  </si>
  <si>
    <t>Type L</t>
  </si>
  <si>
    <t>Model Y</t>
  </si>
  <si>
    <t>Model Z</t>
  </si>
  <si>
    <t>(http:\www.gosolarcalifornia.ca.gov\equipment\pv_modules.php)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</si>
</sst>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u val="single"/>
      <sz val="10"/>
      <color theme="10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1" fillId="0" borderId="12" xfId="0" applyFont="1" applyBorder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 horizontal="left" vertical="center"/>
    </xf>
    <xf numFmtId="0" fontId="43" fillId="10" borderId="13" xfId="0" applyFont="1" applyFill="1" applyBorder="1" applyAlignment="1">
      <alignment vertical="center"/>
    </xf>
    <xf numFmtId="0" fontId="43" fillId="13" borderId="13" xfId="0" applyFont="1" applyFill="1" applyBorder="1" applyAlignment="1">
      <alignment vertical="center"/>
    </xf>
    <xf numFmtId="0" fontId="43" fillId="8" borderId="13" xfId="0" applyFont="1" applyFill="1" applyBorder="1" applyAlignment="1">
      <alignment vertical="center"/>
    </xf>
    <xf numFmtId="0" fontId="0" fillId="0" borderId="14" xfId="0" applyBorder="1" applyAlignment="1" applyProtection="1">
      <alignment/>
      <protection locked="0"/>
    </xf>
    <xf numFmtId="0" fontId="0" fillId="8" borderId="14" xfId="0" applyFill="1" applyBorder="1" applyAlignment="1" applyProtection="1">
      <alignment horizontal="right" vertical="center" indent="1"/>
      <protection locked="0"/>
    </xf>
    <xf numFmtId="0" fontId="0" fillId="13" borderId="14" xfId="0" applyFill="1" applyBorder="1" applyAlignment="1" applyProtection="1">
      <alignment horizontal="right" vertical="center" indent="1"/>
      <protection locked="0"/>
    </xf>
    <xf numFmtId="0" fontId="0" fillId="10" borderId="14" xfId="0" applyFill="1" applyBorder="1" applyAlignment="1" applyProtection="1">
      <alignment horizontal="right" vertical="center" indent="1"/>
      <protection locked="0"/>
    </xf>
    <xf numFmtId="165" fontId="0" fillId="8" borderId="14" xfId="0" applyNumberFormat="1" applyFill="1" applyBorder="1" applyAlignment="1" applyProtection="1">
      <alignment horizontal="right" vertical="center" indent="1"/>
      <protection locked="0"/>
    </xf>
    <xf numFmtId="165" fontId="0" fillId="13" borderId="14" xfId="0" applyNumberFormat="1" applyFill="1" applyBorder="1" applyAlignment="1" applyProtection="1">
      <alignment horizontal="right" vertical="center" indent="1"/>
      <protection locked="0"/>
    </xf>
    <xf numFmtId="165" fontId="0" fillId="10" borderId="14" xfId="0" applyNumberFormat="1" applyFill="1" applyBorder="1" applyAlignment="1" applyProtection="1">
      <alignment horizontal="right" vertical="center" indent="1"/>
      <protection locked="0"/>
    </xf>
    <xf numFmtId="2" fontId="25" fillId="33" borderId="14" xfId="0" applyNumberFormat="1" applyFont="1" applyFill="1" applyBorder="1" applyAlignment="1">
      <alignment horizontal="right" vertical="center" indent="1"/>
    </xf>
    <xf numFmtId="0" fontId="44" fillId="33" borderId="13" xfId="0" applyFont="1" applyFill="1" applyBorder="1" applyAlignment="1">
      <alignment vertical="center"/>
    </xf>
    <xf numFmtId="2" fontId="25" fillId="34" borderId="14" xfId="0" applyNumberFormat="1" applyFont="1" applyFill="1" applyBorder="1" applyAlignment="1">
      <alignment horizontal="right" vertical="center" indent="1"/>
    </xf>
    <xf numFmtId="0" fontId="44" fillId="34" borderId="13" xfId="0" applyFont="1" applyFill="1" applyBorder="1" applyAlignment="1">
      <alignment vertical="center"/>
    </xf>
    <xf numFmtId="2" fontId="25" fillId="35" borderId="14" xfId="0" applyNumberFormat="1" applyFont="1" applyFill="1" applyBorder="1" applyAlignment="1">
      <alignment horizontal="right" vertical="center" indent="1"/>
    </xf>
    <xf numFmtId="0" fontId="44" fillId="35" borderId="13" xfId="0" applyFont="1" applyFill="1" applyBorder="1" applyAlignment="1">
      <alignment vertical="center"/>
    </xf>
    <xf numFmtId="164" fontId="25" fillId="33" borderId="14" xfId="0" applyNumberFormat="1" applyFont="1" applyFill="1" applyBorder="1" applyAlignment="1">
      <alignment horizontal="right" vertical="center" indent="1"/>
    </xf>
    <xf numFmtId="164" fontId="25" fillId="34" borderId="14" xfId="0" applyNumberFormat="1" applyFont="1" applyFill="1" applyBorder="1" applyAlignment="1">
      <alignment horizontal="right" vertical="center" indent="1"/>
    </xf>
    <xf numFmtId="164" fontId="25" fillId="35" borderId="14" xfId="0" applyNumberFormat="1" applyFont="1" applyFill="1" applyBorder="1" applyAlignment="1">
      <alignment horizontal="right" vertical="center" indent="1"/>
    </xf>
    <xf numFmtId="1" fontId="25" fillId="33" borderId="14" xfId="0" applyNumberFormat="1" applyFont="1" applyFill="1" applyBorder="1" applyAlignment="1">
      <alignment horizontal="right" vertical="center" indent="1"/>
    </xf>
    <xf numFmtId="0" fontId="44" fillId="33" borderId="13" xfId="0" applyFont="1" applyFill="1" applyBorder="1" applyAlignment="1">
      <alignment horizontal="left" vertical="center"/>
    </xf>
    <xf numFmtId="1" fontId="25" fillId="34" borderId="14" xfId="0" applyNumberFormat="1" applyFont="1" applyFill="1" applyBorder="1" applyAlignment="1">
      <alignment horizontal="right" vertical="center" indent="1"/>
    </xf>
    <xf numFmtId="0" fontId="44" fillId="34" borderId="13" xfId="0" applyFont="1" applyFill="1" applyBorder="1" applyAlignment="1">
      <alignment horizontal="left" vertical="center"/>
    </xf>
    <xf numFmtId="1" fontId="25" fillId="35" borderId="14" xfId="0" applyNumberFormat="1" applyFont="1" applyFill="1" applyBorder="1" applyAlignment="1">
      <alignment horizontal="right" vertical="center" indent="1"/>
    </xf>
    <xf numFmtId="0" fontId="44" fillId="35" borderId="13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43" fillId="0" borderId="13" xfId="0" applyFont="1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41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8" borderId="14" xfId="0" applyFill="1" applyBorder="1" applyAlignment="1" applyProtection="1">
      <alignment horizontal="right" vertical="center" indent="1"/>
      <protection/>
    </xf>
    <xf numFmtId="0" fontId="43" fillId="8" borderId="13" xfId="0" applyFont="1" applyFill="1" applyBorder="1" applyAlignment="1" applyProtection="1">
      <alignment vertical="center"/>
      <protection/>
    </xf>
    <xf numFmtId="0" fontId="0" fillId="13" borderId="14" xfId="0" applyFill="1" applyBorder="1" applyAlignment="1" applyProtection="1">
      <alignment horizontal="right" vertical="center" indent="1"/>
      <protection/>
    </xf>
    <xf numFmtId="0" fontId="43" fillId="13" borderId="13" xfId="0" applyFont="1" applyFill="1" applyBorder="1" applyAlignment="1" applyProtection="1">
      <alignment vertical="center"/>
      <protection/>
    </xf>
    <xf numFmtId="0" fontId="0" fillId="10" borderId="14" xfId="0" applyFill="1" applyBorder="1" applyAlignment="1" applyProtection="1">
      <alignment horizontal="right" vertical="center" indent="1"/>
      <protection/>
    </xf>
    <xf numFmtId="0" fontId="43" fillId="10" borderId="13" xfId="0" applyFont="1" applyFill="1" applyBorder="1" applyAlignment="1" applyProtection="1">
      <alignment vertical="center"/>
      <protection/>
    </xf>
    <xf numFmtId="0" fontId="4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5" fontId="0" fillId="8" borderId="14" xfId="0" applyNumberFormat="1" applyFill="1" applyBorder="1" applyAlignment="1" applyProtection="1">
      <alignment horizontal="right" vertical="center" indent="1"/>
      <protection/>
    </xf>
    <xf numFmtId="165" fontId="0" fillId="13" borderId="14" xfId="0" applyNumberFormat="1" applyFill="1" applyBorder="1" applyAlignment="1" applyProtection="1">
      <alignment horizontal="right" vertical="center" indent="1"/>
      <protection/>
    </xf>
    <xf numFmtId="165" fontId="0" fillId="10" borderId="14" xfId="0" applyNumberFormat="1" applyFill="1" applyBorder="1" applyAlignment="1" applyProtection="1">
      <alignment horizontal="right" vertical="center" indent="1"/>
      <protection/>
    </xf>
    <xf numFmtId="2" fontId="25" fillId="33" borderId="14" xfId="0" applyNumberFormat="1" applyFont="1" applyFill="1" applyBorder="1" applyAlignment="1" applyProtection="1">
      <alignment horizontal="right" vertical="center" indent="1"/>
      <protection/>
    </xf>
    <xf numFmtId="0" fontId="44" fillId="33" borderId="13" xfId="0" applyFont="1" applyFill="1" applyBorder="1" applyAlignment="1" applyProtection="1">
      <alignment vertical="center"/>
      <protection/>
    </xf>
    <xf numFmtId="2" fontId="25" fillId="34" borderId="14" xfId="0" applyNumberFormat="1" applyFont="1" applyFill="1" applyBorder="1" applyAlignment="1" applyProtection="1">
      <alignment horizontal="right" vertical="center" indent="1"/>
      <protection/>
    </xf>
    <xf numFmtId="0" fontId="44" fillId="34" borderId="13" xfId="0" applyFont="1" applyFill="1" applyBorder="1" applyAlignment="1" applyProtection="1">
      <alignment vertical="center"/>
      <protection/>
    </xf>
    <xf numFmtId="2" fontId="25" fillId="35" borderId="14" xfId="0" applyNumberFormat="1" applyFont="1" applyFill="1" applyBorder="1" applyAlignment="1" applyProtection="1">
      <alignment horizontal="right" vertical="center" indent="1"/>
      <protection/>
    </xf>
    <xf numFmtId="0" fontId="44" fillId="35" borderId="13" xfId="0" applyFont="1" applyFill="1" applyBorder="1" applyAlignment="1" applyProtection="1">
      <alignment vertical="center"/>
      <protection/>
    </xf>
    <xf numFmtId="164" fontId="25" fillId="33" borderId="14" xfId="0" applyNumberFormat="1" applyFont="1" applyFill="1" applyBorder="1" applyAlignment="1" applyProtection="1">
      <alignment horizontal="right" vertical="center" indent="1"/>
      <protection/>
    </xf>
    <xf numFmtId="164" fontId="25" fillId="34" borderId="14" xfId="0" applyNumberFormat="1" applyFont="1" applyFill="1" applyBorder="1" applyAlignment="1" applyProtection="1">
      <alignment horizontal="right" vertical="center" indent="1"/>
      <protection/>
    </xf>
    <xf numFmtId="164" fontId="25" fillId="35" borderId="14" xfId="0" applyNumberFormat="1" applyFont="1" applyFill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1" fontId="25" fillId="33" borderId="14" xfId="0" applyNumberFormat="1" applyFont="1" applyFill="1" applyBorder="1" applyAlignment="1" applyProtection="1">
      <alignment horizontal="right" vertical="center" indent="1"/>
      <protection/>
    </xf>
    <xf numFmtId="0" fontId="44" fillId="33" borderId="13" xfId="0" applyFont="1" applyFill="1" applyBorder="1" applyAlignment="1" applyProtection="1">
      <alignment horizontal="left" vertical="center"/>
      <protection/>
    </xf>
    <xf numFmtId="1" fontId="25" fillId="34" borderId="14" xfId="0" applyNumberFormat="1" applyFont="1" applyFill="1" applyBorder="1" applyAlignment="1" applyProtection="1">
      <alignment horizontal="right" vertical="center" indent="1"/>
      <protection/>
    </xf>
    <xf numFmtId="0" fontId="44" fillId="34" borderId="13" xfId="0" applyFont="1" applyFill="1" applyBorder="1" applyAlignment="1" applyProtection="1">
      <alignment horizontal="left" vertical="center"/>
      <protection/>
    </xf>
    <xf numFmtId="1" fontId="25" fillId="35" borderId="14" xfId="0" applyNumberFormat="1" applyFont="1" applyFill="1" applyBorder="1" applyAlignment="1" applyProtection="1">
      <alignment horizontal="right" vertical="center" indent="1"/>
      <protection/>
    </xf>
    <xf numFmtId="0" fontId="44" fillId="35" borderId="13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1" fillId="0" borderId="0" xfId="0" applyFont="1" applyAlignment="1" applyProtection="1">
      <alignment horizontal="left" vertical="center"/>
      <protection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5" fillId="0" borderId="0" xfId="53" applyFont="1" applyAlignment="1" applyProtection="1">
      <alignment horizontal="left" vertical="center" wrapText="1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5" fillId="0" borderId="0" xfId="53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5" fillId="0" borderId="0" xfId="53" applyFont="1" applyAlignment="1" applyProtection="1">
      <alignment wrapText="1"/>
      <protection/>
    </xf>
    <xf numFmtId="0" fontId="0" fillId="13" borderId="11" xfId="0" applyFill="1" applyBorder="1" applyAlignment="1" applyProtection="1">
      <alignment horizontal="center" vertical="center"/>
      <protection/>
    </xf>
    <xf numFmtId="0" fontId="0" fillId="10" borderId="11" xfId="0" applyFill="1" applyBorder="1" applyAlignment="1" applyProtection="1">
      <alignment horizontal="center" vertical="center"/>
      <protection/>
    </xf>
    <xf numFmtId="0" fontId="0" fillId="8" borderId="11" xfId="0" applyFill="1" applyBorder="1" applyAlignment="1" applyProtection="1">
      <alignment horizontal="center" vertical="center"/>
      <protection/>
    </xf>
    <xf numFmtId="164" fontId="0" fillId="13" borderId="14" xfId="0" applyNumberFormat="1" applyFill="1" applyBorder="1" applyAlignment="1" applyProtection="1">
      <alignment horizontal="center" vertical="center"/>
      <protection/>
    </xf>
    <xf numFmtId="164" fontId="0" fillId="13" borderId="13" xfId="0" applyNumberFormat="1" applyFill="1" applyBorder="1" applyAlignment="1" applyProtection="1">
      <alignment horizontal="center" vertical="center"/>
      <protection/>
    </xf>
    <xf numFmtId="164" fontId="0" fillId="10" borderId="14" xfId="0" applyNumberFormat="1" applyFill="1" applyBorder="1" applyAlignment="1" applyProtection="1">
      <alignment horizontal="center" vertical="center"/>
      <protection/>
    </xf>
    <xf numFmtId="164" fontId="0" fillId="10" borderId="13" xfId="0" applyNumberFormat="1" applyFill="1" applyBorder="1" applyAlignment="1" applyProtection="1">
      <alignment horizontal="center" vertical="center"/>
      <protection/>
    </xf>
    <xf numFmtId="0" fontId="0" fillId="10" borderId="14" xfId="0" applyFill="1" applyBorder="1" applyAlignment="1" applyProtection="1">
      <alignment horizontal="center" vertical="center"/>
      <protection/>
    </xf>
    <xf numFmtId="0" fontId="0" fillId="10" borderId="13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0" fillId="8" borderId="11" xfId="44" applyNumberFormat="1" applyFont="1" applyFill="1" applyBorder="1" applyAlignment="1" applyProtection="1">
      <alignment horizontal="center" vertical="center"/>
      <protection/>
    </xf>
    <xf numFmtId="164" fontId="0" fillId="13" borderId="11" xfId="0" applyNumberFormat="1" applyFill="1" applyBorder="1" applyAlignment="1" applyProtection="1">
      <alignment horizontal="center" vertical="center"/>
      <protection/>
    </xf>
    <xf numFmtId="164" fontId="0" fillId="10" borderId="11" xfId="0" applyNumberForma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/>
    </xf>
    <xf numFmtId="164" fontId="25" fillId="33" borderId="14" xfId="0" applyNumberFormat="1" applyFont="1" applyFill="1" applyBorder="1" applyAlignment="1" applyProtection="1">
      <alignment horizontal="center" vertical="center"/>
      <protection/>
    </xf>
    <xf numFmtId="164" fontId="25" fillId="33" borderId="13" xfId="0" applyNumberFormat="1" applyFont="1" applyFill="1" applyBorder="1" applyAlignment="1" applyProtection="1">
      <alignment horizontal="center" vertical="center"/>
      <protection/>
    </xf>
    <xf numFmtId="164" fontId="25" fillId="34" borderId="14" xfId="0" applyNumberFormat="1" applyFont="1" applyFill="1" applyBorder="1" applyAlignment="1" applyProtection="1">
      <alignment horizontal="center" vertical="center"/>
      <protection/>
    </xf>
    <xf numFmtId="164" fontId="25" fillId="34" borderId="13" xfId="0" applyNumberFormat="1" applyFont="1" applyFill="1" applyBorder="1" applyAlignment="1" applyProtection="1">
      <alignment horizontal="center" vertical="center"/>
      <protection/>
    </xf>
    <xf numFmtId="164" fontId="25" fillId="35" borderId="14" xfId="0" applyNumberFormat="1" applyFont="1" applyFill="1" applyBorder="1" applyAlignment="1" applyProtection="1">
      <alignment horizontal="center" vertical="center"/>
      <protection/>
    </xf>
    <xf numFmtId="164" fontId="25" fillId="35" borderId="13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horizontal="left" vertical="center" wrapText="1"/>
    </xf>
    <xf numFmtId="164" fontId="0" fillId="8" borderId="14" xfId="0" applyNumberFormat="1" applyFill="1" applyBorder="1" applyAlignment="1" applyProtection="1">
      <alignment horizontal="center" vertical="center"/>
      <protection/>
    </xf>
    <xf numFmtId="164" fontId="0" fillId="8" borderId="13" xfId="0" applyNumberFormat="1" applyFill="1" applyBorder="1" applyAlignment="1" applyProtection="1">
      <alignment horizontal="center" vertical="center"/>
      <protection/>
    </xf>
    <xf numFmtId="0" fontId="0" fillId="13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8" borderId="14" xfId="0" applyFill="1" applyBorder="1" applyAlignment="1" applyProtection="1">
      <alignment horizontal="center" vertical="center"/>
      <protection/>
    </xf>
    <xf numFmtId="0" fontId="0" fillId="8" borderId="13" xfId="0" applyFill="1" applyBorder="1" applyAlignment="1" applyProtection="1">
      <alignment horizontal="center" vertical="center"/>
      <protection/>
    </xf>
    <xf numFmtId="164" fontId="0" fillId="8" borderId="11" xfId="44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0" fontId="0" fillId="10" borderId="13" xfId="0" applyFill="1" applyBorder="1" applyAlignment="1" applyProtection="1">
      <alignment horizontal="center" vertical="center"/>
      <protection locked="0"/>
    </xf>
    <xf numFmtId="164" fontId="25" fillId="33" borderId="14" xfId="0" applyNumberFormat="1" applyFont="1" applyFill="1" applyBorder="1" applyAlignment="1">
      <alignment horizontal="center" vertical="center"/>
    </xf>
    <xf numFmtId="164" fontId="25" fillId="33" borderId="13" xfId="0" applyNumberFormat="1" applyFont="1" applyFill="1" applyBorder="1" applyAlignment="1">
      <alignment horizontal="center" vertical="center"/>
    </xf>
    <xf numFmtId="164" fontId="25" fillId="34" borderId="14" xfId="0" applyNumberFormat="1" applyFont="1" applyFill="1" applyBorder="1" applyAlignment="1">
      <alignment horizontal="center" vertical="center"/>
    </xf>
    <xf numFmtId="164" fontId="25" fillId="34" borderId="13" xfId="0" applyNumberFormat="1" applyFont="1" applyFill="1" applyBorder="1" applyAlignment="1">
      <alignment horizontal="center" vertical="center"/>
    </xf>
    <xf numFmtId="164" fontId="25" fillId="35" borderId="14" xfId="0" applyNumberFormat="1" applyFont="1" applyFill="1" applyBorder="1" applyAlignment="1">
      <alignment horizontal="center" vertical="center"/>
    </xf>
    <xf numFmtId="164" fontId="25" fillId="35" borderId="13" xfId="0" applyNumberFormat="1" applyFont="1" applyFill="1" applyBorder="1" applyAlignment="1">
      <alignment horizontal="center" vertical="center"/>
    </xf>
    <xf numFmtId="164" fontId="0" fillId="8" borderId="14" xfId="0" applyNumberFormat="1" applyFill="1" applyBorder="1" applyAlignment="1" applyProtection="1">
      <alignment horizontal="center" vertical="center"/>
      <protection locked="0"/>
    </xf>
    <xf numFmtId="164" fontId="0" fillId="8" borderId="13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/>
    </xf>
    <xf numFmtId="0" fontId="46" fillId="36" borderId="11" xfId="0" applyFont="1" applyFill="1" applyBorder="1" applyAlignment="1" applyProtection="1">
      <alignment horizontal="center" vertical="center"/>
      <protection/>
    </xf>
    <xf numFmtId="0" fontId="46" fillId="37" borderId="11" xfId="0" applyFont="1" applyFill="1" applyBorder="1" applyAlignment="1" applyProtection="1">
      <alignment horizontal="center" vertical="center"/>
      <protection/>
    </xf>
    <xf numFmtId="0" fontId="46" fillId="38" borderId="11" xfId="0" applyFont="1" applyFill="1" applyBorder="1" applyAlignment="1" applyProtection="1">
      <alignment horizontal="center" vertical="center"/>
      <protection/>
    </xf>
    <xf numFmtId="0" fontId="0" fillId="10" borderId="11" xfId="0" applyFill="1" applyBorder="1" applyAlignment="1" applyProtection="1">
      <alignment horizontal="center" vertical="center"/>
      <protection locked="0"/>
    </xf>
    <xf numFmtId="164" fontId="0" fillId="10" borderId="11" xfId="0" applyNumberFormat="1" applyFill="1" applyBorder="1" applyAlignment="1" applyProtection="1">
      <alignment horizontal="center" vertical="center"/>
      <protection locked="0"/>
    </xf>
    <xf numFmtId="164" fontId="0" fillId="13" borderId="14" xfId="0" applyNumberFormat="1" applyFill="1" applyBorder="1" applyAlignment="1" applyProtection="1">
      <alignment horizontal="center" vertical="center"/>
      <protection locked="0"/>
    </xf>
    <xf numFmtId="164" fontId="0" fillId="13" borderId="13" xfId="0" applyNumberFormat="1" applyFill="1" applyBorder="1" applyAlignment="1" applyProtection="1">
      <alignment horizontal="center" vertical="center"/>
      <protection locked="0"/>
    </xf>
    <xf numFmtId="164" fontId="0" fillId="10" borderId="14" xfId="0" applyNumberFormat="1" applyFill="1" applyBorder="1" applyAlignment="1" applyProtection="1">
      <alignment horizontal="center" vertical="center"/>
      <protection locked="0"/>
    </xf>
    <xf numFmtId="164" fontId="0" fillId="10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7" fillId="0" borderId="0" xfId="0" applyFont="1" applyAlignment="1" applyProtection="1">
      <alignment horizontal="center"/>
      <protection/>
    </xf>
    <xf numFmtId="0" fontId="0" fillId="13" borderId="11" xfId="0" applyFill="1" applyBorder="1" applyAlignment="1" applyProtection="1">
      <alignment horizontal="center" vertical="center"/>
      <protection locked="0"/>
    </xf>
    <xf numFmtId="164" fontId="0" fillId="13" borderId="11" xfId="0" applyNumberFormat="1" applyFill="1" applyBorder="1" applyAlignment="1" applyProtection="1">
      <alignment horizontal="center" vertical="center"/>
      <protection locked="0"/>
    </xf>
    <xf numFmtId="0" fontId="46" fillId="38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37" borderId="11" xfId="0" applyFont="1" applyFill="1" applyBorder="1" applyAlignment="1">
      <alignment horizontal="center" vertical="center"/>
    </xf>
    <xf numFmtId="0" fontId="0" fillId="13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6" fillId="36" borderId="11" xfId="0" applyFont="1" applyFill="1" applyBorder="1" applyAlignment="1">
      <alignment horizontal="center" vertical="center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strike val="0"/>
        <color theme="6" tint="-0.24993999302387238"/>
      </font>
    </dxf>
    <dxf>
      <font>
        <strike val="0"/>
        <color theme="9" tint="-0.24993999302387238"/>
      </font>
    </dxf>
    <dxf>
      <font>
        <strike val="0"/>
        <color theme="4" tint="-0.24993999302387238"/>
      </font>
    </dxf>
    <dxf>
      <font>
        <strike val="0"/>
        <color theme="4" tint="-0.24993999302387238"/>
      </font>
      <border/>
    </dxf>
    <dxf>
      <font>
        <strike val="0"/>
        <color theme="9" tint="-0.24993999302387238"/>
      </font>
      <border/>
    </dxf>
    <dxf>
      <font>
        <strike val="0"/>
        <color theme="6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104775</xdr:rowOff>
    </xdr:from>
    <xdr:to>
      <xdr:col>8</xdr:col>
      <xdr:colOff>1485900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371475"/>
          <a:ext cx="2095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1009650</xdr:colOff>
      <xdr:row>38</xdr:row>
      <xdr:rowOff>133350</xdr:rowOff>
    </xdr:from>
    <xdr:to>
      <xdr:col>8</xdr:col>
      <xdr:colOff>1514475</xdr:colOff>
      <xdr:row>41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7886700"/>
          <a:ext cx="2152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solarcalifornia.ca.gov/equipment/pv_modules.php" TargetMode="External" /><Relationship Id="rId2" Type="http://schemas.openxmlformats.org/officeDocument/2006/relationships/hyperlink" Target="http://www.cslb.ca.gov/" TargetMode="External" /><Relationship Id="rId3" Type="http://schemas.openxmlformats.org/officeDocument/2006/relationships/hyperlink" Target="https://energywave.sdge.com/" TargetMode="External" /><Relationship Id="rId4" Type="http://schemas.openxmlformats.org/officeDocument/2006/relationships/hyperlink" Target="https://energycenter.org/analyzer" TargetMode="External" /><Relationship Id="rId5" Type="http://schemas.openxmlformats.org/officeDocument/2006/relationships/hyperlink" Target="http://www.bbb.org/" TargetMode="External" /><Relationship Id="rId6" Type="http://schemas.openxmlformats.org/officeDocument/2006/relationships/hyperlink" Target="http://www.cslb.ca.gov/" TargetMode="External" /><Relationship Id="rId7" Type="http://schemas.openxmlformats.org/officeDocument/2006/relationships/hyperlink" Target="https://energywave.sdge.com/" TargetMode="External" /><Relationship Id="rId8" Type="http://schemas.openxmlformats.org/officeDocument/2006/relationships/hyperlink" Target="https://energycenter.org/analyzer" TargetMode="External" /><Relationship Id="rId9" Type="http://schemas.openxmlformats.org/officeDocument/2006/relationships/hyperlink" Target="http://www.bbb.org/" TargetMode="External" /><Relationship Id="rId10" Type="http://schemas.openxmlformats.org/officeDocument/2006/relationships/hyperlink" Target="http://www.gosolarcalifornia.ca.gov/equipment/inverters.php" TargetMode="External" /><Relationship Id="rId11" Type="http://schemas.openxmlformats.org/officeDocument/2006/relationships/hyperlink" Target="http://www.gosolarcalifornia.ca.gov/equipment/pv_modules.php" TargetMode="External" /><Relationship Id="rId12" Type="http://schemas.openxmlformats.org/officeDocument/2006/relationships/hyperlink" Target="http://www.gosolarcalifornia.ca.gov/equipment/inverters.php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showRowColHeaders="0" tabSelected="1" zoomScaleSheetLayoutView="100" zoomScalePageLayoutView="0" workbookViewId="0" topLeftCell="A1">
      <selection activeCell="B1" sqref="B1:I1"/>
    </sheetView>
  </sheetViews>
  <sheetFormatPr defaultColWidth="9.140625" defaultRowHeight="15"/>
  <cols>
    <col min="1" max="1" width="2.8515625" style="0" customWidth="1"/>
    <col min="2" max="2" width="26.00390625" style="0" customWidth="1"/>
    <col min="3" max="3" width="15.421875" style="0" customWidth="1"/>
    <col min="4" max="4" width="9.28125" style="0" customWidth="1"/>
    <col min="5" max="5" width="15.421875" style="0" customWidth="1"/>
    <col min="6" max="6" width="9.28125" style="0" customWidth="1"/>
    <col min="7" max="7" width="15.421875" style="0" customWidth="1"/>
    <col min="8" max="8" width="9.28125" style="0" customWidth="1"/>
    <col min="9" max="9" width="29.28125" style="0" customWidth="1"/>
  </cols>
  <sheetData>
    <row r="1" spans="2:9" ht="21">
      <c r="B1" s="147" t="s">
        <v>44</v>
      </c>
      <c r="C1" s="147"/>
      <c r="D1" s="147"/>
      <c r="E1" s="147"/>
      <c r="F1" s="147"/>
      <c r="G1" s="147"/>
      <c r="H1" s="147"/>
      <c r="I1" s="147"/>
    </row>
    <row r="2" ht="9.75" customHeight="1"/>
    <row r="3" spans="1:4" ht="15">
      <c r="A3" s="6" t="s">
        <v>17</v>
      </c>
      <c r="B3" s="6" t="s">
        <v>2</v>
      </c>
      <c r="C3" s="150"/>
      <c r="D3" s="150"/>
    </row>
    <row r="4" spans="1:4" ht="15">
      <c r="A4" s="6" t="s">
        <v>18</v>
      </c>
      <c r="B4" s="6" t="s">
        <v>1</v>
      </c>
      <c r="C4" s="150"/>
      <c r="D4" s="150"/>
    </row>
    <row r="5" spans="1:4" ht="15">
      <c r="A5" s="6" t="s">
        <v>19</v>
      </c>
      <c r="B5" s="6" t="s">
        <v>0</v>
      </c>
      <c r="C5" s="16"/>
      <c r="D5" s="9" t="s">
        <v>42</v>
      </c>
    </row>
    <row r="6" spans="1:2" ht="15">
      <c r="A6" s="1"/>
      <c r="B6" s="1"/>
    </row>
    <row r="7" spans="1:9" ht="15.75">
      <c r="A7" s="2"/>
      <c r="C7" s="151" t="s">
        <v>64</v>
      </c>
      <c r="D7" s="151"/>
      <c r="E7" s="148" t="s">
        <v>65</v>
      </c>
      <c r="F7" s="148"/>
      <c r="G7" s="146" t="s">
        <v>66</v>
      </c>
      <c r="H7" s="146"/>
      <c r="I7" s="85"/>
    </row>
    <row r="8" spans="1:9" ht="15">
      <c r="A8" s="6" t="s">
        <v>20</v>
      </c>
      <c r="B8" s="6" t="s">
        <v>3</v>
      </c>
      <c r="C8" s="152"/>
      <c r="D8" s="153"/>
      <c r="E8" s="149"/>
      <c r="F8" s="149"/>
      <c r="G8" s="136"/>
      <c r="H8" s="136"/>
      <c r="I8" s="86" t="s">
        <v>41</v>
      </c>
    </row>
    <row r="9" spans="1:9" ht="15">
      <c r="A9" s="6" t="s">
        <v>21</v>
      </c>
      <c r="B9" s="6" t="s">
        <v>13</v>
      </c>
      <c r="C9" s="121"/>
      <c r="D9" s="121"/>
      <c r="E9" s="149"/>
      <c r="F9" s="149"/>
      <c r="G9" s="136"/>
      <c r="H9" s="136"/>
      <c r="I9" s="86" t="s">
        <v>41</v>
      </c>
    </row>
    <row r="10" spans="1:9" ht="15">
      <c r="A10" s="6" t="s">
        <v>22</v>
      </c>
      <c r="B10" s="6" t="s">
        <v>4</v>
      </c>
      <c r="C10" s="121"/>
      <c r="D10" s="121"/>
      <c r="E10" s="149"/>
      <c r="F10" s="149"/>
      <c r="G10" s="136"/>
      <c r="H10" s="136"/>
      <c r="I10" s="87" t="s">
        <v>41</v>
      </c>
    </row>
    <row r="11" spans="1:9" ht="15">
      <c r="A11" s="6" t="s">
        <v>23</v>
      </c>
      <c r="B11" s="6" t="s">
        <v>55</v>
      </c>
      <c r="C11" s="121"/>
      <c r="D11" s="121"/>
      <c r="E11" s="149"/>
      <c r="F11" s="149"/>
      <c r="G11" s="136"/>
      <c r="H11" s="136"/>
      <c r="I11" s="81" t="s">
        <v>56</v>
      </c>
    </row>
    <row r="12" spans="1:9" ht="15">
      <c r="A12" s="6" t="s">
        <v>24</v>
      </c>
      <c r="B12" s="6" t="s">
        <v>58</v>
      </c>
      <c r="C12" s="121"/>
      <c r="D12" s="121"/>
      <c r="E12" s="149"/>
      <c r="F12" s="149"/>
      <c r="G12" s="136"/>
      <c r="H12" s="136"/>
      <c r="I12" s="81" t="s">
        <v>57</v>
      </c>
    </row>
    <row r="13" spans="1:9" s="3" customFormat="1" ht="15">
      <c r="A13" s="10"/>
      <c r="B13" s="11"/>
      <c r="C13" s="142"/>
      <c r="D13" s="142"/>
      <c r="E13" s="7"/>
      <c r="F13" s="7"/>
      <c r="G13" s="7"/>
      <c r="H13" s="7"/>
      <c r="I13" s="88"/>
    </row>
    <row r="14" spans="1:9" ht="15">
      <c r="A14" s="6" t="s">
        <v>25</v>
      </c>
      <c r="B14" s="6" t="s">
        <v>5</v>
      </c>
      <c r="C14" s="121"/>
      <c r="D14" s="121"/>
      <c r="E14" s="144"/>
      <c r="F14" s="144"/>
      <c r="G14" s="136"/>
      <c r="H14" s="136"/>
      <c r="I14" s="86" t="s">
        <v>41</v>
      </c>
    </row>
    <row r="15" spans="1:9" ht="15">
      <c r="A15" s="6" t="s">
        <v>26</v>
      </c>
      <c r="B15" s="6" t="s">
        <v>6</v>
      </c>
      <c r="C15" s="121"/>
      <c r="D15" s="121"/>
      <c r="E15" s="144"/>
      <c r="F15" s="144"/>
      <c r="G15" s="136"/>
      <c r="H15" s="136"/>
      <c r="I15" s="86" t="s">
        <v>41</v>
      </c>
    </row>
    <row r="16" spans="1:9" ht="15">
      <c r="A16" s="6" t="s">
        <v>27</v>
      </c>
      <c r="B16" s="6" t="s">
        <v>37</v>
      </c>
      <c r="C16" s="17"/>
      <c r="D16" s="15" t="s">
        <v>46</v>
      </c>
      <c r="E16" s="18"/>
      <c r="F16" s="14" t="s">
        <v>46</v>
      </c>
      <c r="G16" s="19"/>
      <c r="H16" s="13" t="s">
        <v>46</v>
      </c>
      <c r="I16" s="87" t="s">
        <v>41</v>
      </c>
    </row>
    <row r="17" spans="1:9" ht="29.25" customHeight="1">
      <c r="A17" s="6" t="s">
        <v>28</v>
      </c>
      <c r="B17" s="6" t="s">
        <v>8</v>
      </c>
      <c r="C17" s="17"/>
      <c r="D17" s="15" t="s">
        <v>46</v>
      </c>
      <c r="E17" s="18"/>
      <c r="F17" s="14" t="s">
        <v>46</v>
      </c>
      <c r="G17" s="19"/>
      <c r="H17" s="13" t="s">
        <v>46</v>
      </c>
      <c r="I17" s="81" t="s">
        <v>98</v>
      </c>
    </row>
    <row r="18" spans="1:9" ht="15">
      <c r="A18" s="6" t="s">
        <v>29</v>
      </c>
      <c r="B18" s="6" t="s">
        <v>7</v>
      </c>
      <c r="C18" s="121"/>
      <c r="D18" s="121"/>
      <c r="E18" s="144"/>
      <c r="F18" s="144"/>
      <c r="G18" s="136"/>
      <c r="H18" s="136"/>
      <c r="I18" s="86" t="s">
        <v>41</v>
      </c>
    </row>
    <row r="19" spans="1:9" s="3" customFormat="1" ht="15">
      <c r="A19" s="4"/>
      <c r="B19" s="5"/>
      <c r="C19" s="120"/>
      <c r="D19" s="120"/>
      <c r="E19" s="7"/>
      <c r="F19" s="7"/>
      <c r="G19" s="7"/>
      <c r="H19" s="7"/>
      <c r="I19" s="88"/>
    </row>
    <row r="20" spans="1:9" ht="15">
      <c r="A20" s="6" t="s">
        <v>30</v>
      </c>
      <c r="B20" s="6" t="s">
        <v>9</v>
      </c>
      <c r="C20" s="121"/>
      <c r="D20" s="121"/>
      <c r="E20" s="144"/>
      <c r="F20" s="144"/>
      <c r="G20" s="136"/>
      <c r="H20" s="136"/>
      <c r="I20" s="86" t="s">
        <v>41</v>
      </c>
    </row>
    <row r="21" spans="1:9" ht="15">
      <c r="A21" s="6" t="s">
        <v>31</v>
      </c>
      <c r="B21" s="6" t="s">
        <v>10</v>
      </c>
      <c r="C21" s="121"/>
      <c r="D21" s="121"/>
      <c r="E21" s="144"/>
      <c r="F21" s="144"/>
      <c r="G21" s="136"/>
      <c r="H21" s="136"/>
      <c r="I21" s="86" t="s">
        <v>41</v>
      </c>
    </row>
    <row r="22" spans="1:9" ht="26.25">
      <c r="A22" s="6" t="s">
        <v>32</v>
      </c>
      <c r="B22" s="6" t="s">
        <v>11</v>
      </c>
      <c r="C22" s="20"/>
      <c r="D22" s="15" t="s">
        <v>47</v>
      </c>
      <c r="E22" s="21"/>
      <c r="F22" s="14" t="s">
        <v>47</v>
      </c>
      <c r="G22" s="22"/>
      <c r="H22" s="13" t="s">
        <v>47</v>
      </c>
      <c r="I22" s="90" t="s">
        <v>43</v>
      </c>
    </row>
    <row r="23" spans="1:9" ht="15">
      <c r="A23" s="6" t="s">
        <v>33</v>
      </c>
      <c r="B23" s="6" t="s">
        <v>12</v>
      </c>
      <c r="C23" s="121"/>
      <c r="D23" s="121"/>
      <c r="E23" s="144"/>
      <c r="F23" s="144"/>
      <c r="G23" s="122"/>
      <c r="H23" s="123"/>
      <c r="I23" s="86" t="s">
        <v>41</v>
      </c>
    </row>
    <row r="24" spans="1:9" s="3" customFormat="1" ht="15">
      <c r="A24" s="4"/>
      <c r="B24" s="5"/>
      <c r="C24" s="120"/>
      <c r="D24" s="120"/>
      <c r="E24" s="7"/>
      <c r="F24" s="7"/>
      <c r="G24" s="7"/>
      <c r="H24" s="7"/>
      <c r="I24" s="88"/>
    </row>
    <row r="25" spans="1:9" ht="15">
      <c r="A25" s="6" t="s">
        <v>34</v>
      </c>
      <c r="B25" s="6" t="s">
        <v>38</v>
      </c>
      <c r="C25" s="23">
        <f>(C16*C18)/1000</f>
        <v>0</v>
      </c>
      <c r="D25" s="24" t="s">
        <v>45</v>
      </c>
      <c r="E25" s="25">
        <f>(E16*E18)/1000</f>
        <v>0</v>
      </c>
      <c r="F25" s="26" t="s">
        <v>45</v>
      </c>
      <c r="G25" s="27">
        <f>(G16*G18)/1000</f>
        <v>0</v>
      </c>
      <c r="H25" s="28" t="s">
        <v>45</v>
      </c>
      <c r="I25" s="86" t="s">
        <v>69</v>
      </c>
    </row>
    <row r="26" spans="1:9" ht="15">
      <c r="A26" s="6" t="s">
        <v>35</v>
      </c>
      <c r="B26" s="6" t="s">
        <v>14</v>
      </c>
      <c r="C26" s="23">
        <f>(C17*C18*(C22/100))/1000</f>
        <v>0</v>
      </c>
      <c r="D26" s="24" t="s">
        <v>48</v>
      </c>
      <c r="E26" s="25">
        <f>(E17*E18*(E22/100))/1000</f>
        <v>0</v>
      </c>
      <c r="F26" s="26" t="s">
        <v>48</v>
      </c>
      <c r="G26" s="27">
        <f>(G17*G18*(G22/100))/1000</f>
        <v>0</v>
      </c>
      <c r="H26" s="28" t="s">
        <v>48</v>
      </c>
      <c r="I26" s="86" t="s">
        <v>70</v>
      </c>
    </row>
    <row r="27" spans="1:9" ht="15">
      <c r="A27" s="6" t="s">
        <v>39</v>
      </c>
      <c r="B27" s="6" t="s">
        <v>15</v>
      </c>
      <c r="C27" s="119"/>
      <c r="D27" s="119"/>
      <c r="E27" s="145"/>
      <c r="F27" s="145"/>
      <c r="G27" s="137"/>
      <c r="H27" s="137"/>
      <c r="I27" s="86" t="s">
        <v>41</v>
      </c>
    </row>
    <row r="28" spans="1:9" ht="15">
      <c r="A28" s="6" t="s">
        <v>40</v>
      </c>
      <c r="B28" s="6" t="s">
        <v>16</v>
      </c>
      <c r="C28" s="29">
        <f>_xlfn.IFERROR(C27/(C26*1000),"")</f>
      </c>
      <c r="D28" s="24" t="s">
        <v>49</v>
      </c>
      <c r="E28" s="30">
        <f>_xlfn.IFERROR(E27/(E26*1000),"")</f>
      </c>
      <c r="F28" s="26" t="s">
        <v>49</v>
      </c>
      <c r="G28" s="31">
        <f>_xlfn.IFERROR(G27/(G26*1000),"")</f>
      </c>
      <c r="H28" s="28" t="s">
        <v>49</v>
      </c>
      <c r="I28" s="86" t="s">
        <v>73</v>
      </c>
    </row>
    <row r="29" spans="1:9" s="3" customFormat="1" ht="15">
      <c r="A29" s="4"/>
      <c r="B29" s="5"/>
      <c r="C29" s="120"/>
      <c r="D29" s="120"/>
      <c r="E29" s="8"/>
      <c r="F29" s="7"/>
      <c r="G29" s="7"/>
      <c r="H29" s="7"/>
      <c r="I29" s="88"/>
    </row>
    <row r="30" spans="1:9" ht="15">
      <c r="A30" s="6" t="s">
        <v>50</v>
      </c>
      <c r="B30" s="6" t="s">
        <v>59</v>
      </c>
      <c r="C30" s="32">
        <f>C26*1700</f>
        <v>0</v>
      </c>
      <c r="D30" s="33" t="s">
        <v>42</v>
      </c>
      <c r="E30" s="34">
        <f>E26*1700</f>
        <v>0</v>
      </c>
      <c r="F30" s="35" t="s">
        <v>42</v>
      </c>
      <c r="G30" s="36">
        <f>G26*1700</f>
        <v>0</v>
      </c>
      <c r="H30" s="37" t="s">
        <v>42</v>
      </c>
      <c r="I30" s="86" t="s">
        <v>71</v>
      </c>
    </row>
    <row r="31" spans="1:9" ht="15">
      <c r="A31" s="6" t="s">
        <v>52</v>
      </c>
      <c r="B31" s="6" t="s">
        <v>36</v>
      </c>
      <c r="C31" s="23">
        <f>_xlfn.IFERROR(C30/C5*100,"")</f>
      </c>
      <c r="D31" s="24" t="s">
        <v>47</v>
      </c>
      <c r="E31" s="25">
        <f>_xlfn.IFERROR(E30/C5*100,"")</f>
      </c>
      <c r="F31" s="26" t="s">
        <v>47</v>
      </c>
      <c r="G31" s="27">
        <f>_xlfn.IFERROR(G30/C5*100,"")</f>
      </c>
      <c r="H31" s="28" t="s">
        <v>47</v>
      </c>
      <c r="I31" s="86" t="s">
        <v>74</v>
      </c>
    </row>
    <row r="32" spans="7:9" ht="15">
      <c r="G32" s="3"/>
      <c r="H32" s="3"/>
      <c r="I32" s="85"/>
    </row>
    <row r="33" spans="1:9" ht="15">
      <c r="A33" s="6" t="s">
        <v>54</v>
      </c>
      <c r="B33" s="6" t="s">
        <v>63</v>
      </c>
      <c r="C33" s="130"/>
      <c r="D33" s="131"/>
      <c r="E33" s="138"/>
      <c r="F33" s="139"/>
      <c r="G33" s="140"/>
      <c r="H33" s="141"/>
      <c r="I33" s="83" t="s">
        <v>51</v>
      </c>
    </row>
    <row r="34" spans="1:9" ht="15">
      <c r="A34" s="6" t="s">
        <v>67</v>
      </c>
      <c r="B34" s="6" t="s">
        <v>60</v>
      </c>
      <c r="C34" s="130"/>
      <c r="D34" s="131"/>
      <c r="E34" s="138"/>
      <c r="F34" s="139"/>
      <c r="G34" s="140"/>
      <c r="H34" s="141"/>
      <c r="I34" s="83" t="s">
        <v>53</v>
      </c>
    </row>
    <row r="35" spans="1:9" ht="15">
      <c r="A35" s="6" t="s">
        <v>68</v>
      </c>
      <c r="B35" s="6" t="s">
        <v>61</v>
      </c>
      <c r="C35" s="124">
        <f>C33-C34</f>
        <v>0</v>
      </c>
      <c r="D35" s="125"/>
      <c r="E35" s="126">
        <f>E33-E34</f>
        <v>0</v>
      </c>
      <c r="F35" s="127"/>
      <c r="G35" s="128">
        <f>G33-G34</f>
        <v>0</v>
      </c>
      <c r="H35" s="129"/>
      <c r="I35" s="89" t="s">
        <v>72</v>
      </c>
    </row>
    <row r="36" ht="8.25" customHeight="1"/>
    <row r="37" spans="1:9" ht="32.25" customHeight="1">
      <c r="A37" s="12"/>
      <c r="B37" s="112" t="s">
        <v>62</v>
      </c>
      <c r="C37" s="112"/>
      <c r="D37" s="112"/>
      <c r="E37" s="112"/>
      <c r="F37" s="112"/>
      <c r="G37" s="112"/>
      <c r="H37" s="112"/>
      <c r="I37" s="76"/>
    </row>
    <row r="38" spans="1:9" ht="18" customHeight="1">
      <c r="A38" s="38"/>
      <c r="B38" s="143" t="s">
        <v>75</v>
      </c>
      <c r="C38" s="143"/>
      <c r="D38" s="143"/>
      <c r="E38" s="143"/>
      <c r="F38" s="143"/>
      <c r="G38" s="143"/>
      <c r="H38" s="143"/>
      <c r="I38" s="143"/>
    </row>
    <row r="39" spans="1:9" ht="1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5">
      <c r="A40" s="39" t="s">
        <v>17</v>
      </c>
      <c r="B40" s="39" t="s">
        <v>2</v>
      </c>
      <c r="C40" s="132" t="s">
        <v>76</v>
      </c>
      <c r="D40" s="132"/>
      <c r="E40" s="38"/>
      <c r="F40" s="38"/>
      <c r="G40" s="38"/>
      <c r="H40" s="38"/>
      <c r="I40" s="38"/>
    </row>
    <row r="41" spans="1:9" ht="15">
      <c r="A41" s="39" t="s">
        <v>18</v>
      </c>
      <c r="B41" s="39" t="s">
        <v>1</v>
      </c>
      <c r="C41" s="132">
        <v>92123</v>
      </c>
      <c r="D41" s="132"/>
      <c r="E41" s="38"/>
      <c r="F41" s="38"/>
      <c r="G41" s="38"/>
      <c r="H41" s="38"/>
      <c r="I41" s="38"/>
    </row>
    <row r="42" spans="1:9" ht="15">
      <c r="A42" s="39" t="s">
        <v>19</v>
      </c>
      <c r="B42" s="39" t="s">
        <v>0</v>
      </c>
      <c r="C42" s="40">
        <v>6500</v>
      </c>
      <c r="D42" s="41" t="s">
        <v>42</v>
      </c>
      <c r="E42" s="38"/>
      <c r="F42" s="38"/>
      <c r="G42" s="38"/>
      <c r="H42" s="38"/>
      <c r="I42" s="38"/>
    </row>
    <row r="43" spans="1:9" ht="15">
      <c r="A43" s="42"/>
      <c r="B43" s="42"/>
      <c r="C43" s="38"/>
      <c r="D43" s="38"/>
      <c r="E43" s="38"/>
      <c r="F43" s="38"/>
      <c r="G43" s="38"/>
      <c r="H43" s="38"/>
      <c r="I43" s="38"/>
    </row>
    <row r="44" spans="1:9" ht="15.75">
      <c r="A44" s="43"/>
      <c r="B44" s="38"/>
      <c r="C44" s="133" t="s">
        <v>64</v>
      </c>
      <c r="D44" s="133"/>
      <c r="E44" s="134" t="s">
        <v>65</v>
      </c>
      <c r="F44" s="134"/>
      <c r="G44" s="135" t="s">
        <v>66</v>
      </c>
      <c r="H44" s="135"/>
      <c r="I44" s="78"/>
    </row>
    <row r="45" spans="1:9" ht="15">
      <c r="A45" s="39" t="s">
        <v>20</v>
      </c>
      <c r="B45" s="39" t="s">
        <v>3</v>
      </c>
      <c r="C45" s="117" t="s">
        <v>77</v>
      </c>
      <c r="D45" s="118"/>
      <c r="E45" s="115" t="s">
        <v>78</v>
      </c>
      <c r="F45" s="115"/>
      <c r="G45" s="92" t="s">
        <v>79</v>
      </c>
      <c r="H45" s="92"/>
      <c r="I45" s="79" t="s">
        <v>41</v>
      </c>
    </row>
    <row r="46" spans="1:9" ht="15">
      <c r="A46" s="39" t="s">
        <v>21</v>
      </c>
      <c r="B46" s="39" t="s">
        <v>13</v>
      </c>
      <c r="C46" s="93" t="s">
        <v>80</v>
      </c>
      <c r="D46" s="93"/>
      <c r="E46" s="91" t="s">
        <v>81</v>
      </c>
      <c r="F46" s="115"/>
      <c r="G46" s="92" t="s">
        <v>82</v>
      </c>
      <c r="H46" s="92"/>
      <c r="I46" s="79" t="s">
        <v>41</v>
      </c>
    </row>
    <row r="47" spans="1:9" ht="15">
      <c r="A47" s="39" t="s">
        <v>22</v>
      </c>
      <c r="B47" s="39" t="s">
        <v>4</v>
      </c>
      <c r="C47" s="93">
        <v>1234567</v>
      </c>
      <c r="D47" s="93"/>
      <c r="E47" s="115">
        <v>2345678</v>
      </c>
      <c r="F47" s="115"/>
      <c r="G47" s="92">
        <v>3456789</v>
      </c>
      <c r="H47" s="92"/>
      <c r="I47" s="80" t="s">
        <v>41</v>
      </c>
    </row>
    <row r="48" spans="1:9" ht="15">
      <c r="A48" s="39" t="s">
        <v>23</v>
      </c>
      <c r="B48" s="39" t="s">
        <v>55</v>
      </c>
      <c r="C48" s="93" t="s">
        <v>83</v>
      </c>
      <c r="D48" s="93"/>
      <c r="E48" s="91" t="s">
        <v>85</v>
      </c>
      <c r="F48" s="115"/>
      <c r="G48" s="92" t="s">
        <v>85</v>
      </c>
      <c r="H48" s="92"/>
      <c r="I48" s="81" t="s">
        <v>56</v>
      </c>
    </row>
    <row r="49" spans="1:9" ht="15">
      <c r="A49" s="39" t="s">
        <v>24</v>
      </c>
      <c r="B49" s="39" t="s">
        <v>58</v>
      </c>
      <c r="C49" s="93" t="s">
        <v>84</v>
      </c>
      <c r="D49" s="93"/>
      <c r="E49" s="91" t="s">
        <v>84</v>
      </c>
      <c r="F49" s="115"/>
      <c r="G49" s="92" t="s">
        <v>19</v>
      </c>
      <c r="H49" s="92"/>
      <c r="I49" s="81" t="s">
        <v>57</v>
      </c>
    </row>
    <row r="50" spans="1:9" ht="15">
      <c r="A50" s="44"/>
      <c r="B50" s="45"/>
      <c r="C50" s="116"/>
      <c r="D50" s="116"/>
      <c r="E50" s="46"/>
      <c r="F50" s="46"/>
      <c r="G50" s="46"/>
      <c r="H50" s="46"/>
      <c r="I50" s="82"/>
    </row>
    <row r="51" spans="1:9" ht="15">
      <c r="A51" s="39" t="s">
        <v>25</v>
      </c>
      <c r="B51" s="39" t="s">
        <v>5</v>
      </c>
      <c r="C51" s="93" t="s">
        <v>86</v>
      </c>
      <c r="D51" s="93"/>
      <c r="E51" s="91" t="s">
        <v>87</v>
      </c>
      <c r="F51" s="91"/>
      <c r="G51" s="92" t="s">
        <v>88</v>
      </c>
      <c r="H51" s="92"/>
      <c r="I51" s="79" t="s">
        <v>41</v>
      </c>
    </row>
    <row r="52" spans="1:9" ht="15">
      <c r="A52" s="39" t="s">
        <v>26</v>
      </c>
      <c r="B52" s="39" t="s">
        <v>6</v>
      </c>
      <c r="C52" s="93" t="s">
        <v>90</v>
      </c>
      <c r="D52" s="93"/>
      <c r="E52" s="91" t="s">
        <v>91</v>
      </c>
      <c r="F52" s="91"/>
      <c r="G52" s="92" t="s">
        <v>92</v>
      </c>
      <c r="H52" s="92"/>
      <c r="I52" s="79" t="s">
        <v>41</v>
      </c>
    </row>
    <row r="53" spans="1:9" ht="15">
      <c r="A53" s="39" t="s">
        <v>27</v>
      </c>
      <c r="B53" s="39" t="s">
        <v>37</v>
      </c>
      <c r="C53" s="47">
        <v>250</v>
      </c>
      <c r="D53" s="48" t="s">
        <v>46</v>
      </c>
      <c r="E53" s="49">
        <v>225</v>
      </c>
      <c r="F53" s="50" t="s">
        <v>46</v>
      </c>
      <c r="G53" s="51">
        <v>225</v>
      </c>
      <c r="H53" s="52" t="s">
        <v>46</v>
      </c>
      <c r="I53" s="80" t="s">
        <v>41</v>
      </c>
    </row>
    <row r="54" spans="1:9" ht="25.5">
      <c r="A54" s="39" t="s">
        <v>28</v>
      </c>
      <c r="B54" s="39" t="s">
        <v>8</v>
      </c>
      <c r="C54" s="47">
        <v>225</v>
      </c>
      <c r="D54" s="48" t="s">
        <v>46</v>
      </c>
      <c r="E54" s="49">
        <v>210</v>
      </c>
      <c r="F54" s="50" t="s">
        <v>46</v>
      </c>
      <c r="G54" s="51">
        <v>204</v>
      </c>
      <c r="H54" s="52" t="s">
        <v>46</v>
      </c>
      <c r="I54" s="81" t="s">
        <v>98</v>
      </c>
    </row>
    <row r="55" spans="1:9" ht="15">
      <c r="A55" s="39" t="s">
        <v>29</v>
      </c>
      <c r="B55" s="39" t="s">
        <v>7</v>
      </c>
      <c r="C55" s="93">
        <v>14</v>
      </c>
      <c r="D55" s="93"/>
      <c r="E55" s="91">
        <v>12</v>
      </c>
      <c r="F55" s="91"/>
      <c r="G55" s="92">
        <v>8</v>
      </c>
      <c r="H55" s="92"/>
      <c r="I55" s="79" t="s">
        <v>41</v>
      </c>
    </row>
    <row r="56" spans="1:9" ht="15">
      <c r="A56" s="53"/>
      <c r="B56" s="54"/>
      <c r="C56" s="100"/>
      <c r="D56" s="100"/>
      <c r="E56" s="46"/>
      <c r="F56" s="46"/>
      <c r="G56" s="46"/>
      <c r="H56" s="46"/>
      <c r="I56" s="82"/>
    </row>
    <row r="57" spans="1:9" ht="15">
      <c r="A57" s="39" t="s">
        <v>30</v>
      </c>
      <c r="B57" s="39" t="s">
        <v>9</v>
      </c>
      <c r="C57" s="93" t="s">
        <v>93</v>
      </c>
      <c r="D57" s="93"/>
      <c r="E57" s="91" t="s">
        <v>94</v>
      </c>
      <c r="F57" s="91"/>
      <c r="G57" s="92" t="s">
        <v>95</v>
      </c>
      <c r="H57" s="92"/>
      <c r="I57" s="79" t="s">
        <v>41</v>
      </c>
    </row>
    <row r="58" spans="1:9" ht="15">
      <c r="A58" s="39" t="s">
        <v>31</v>
      </c>
      <c r="B58" s="39" t="s">
        <v>10</v>
      </c>
      <c r="C58" s="93" t="s">
        <v>89</v>
      </c>
      <c r="D58" s="93"/>
      <c r="E58" s="91" t="s">
        <v>96</v>
      </c>
      <c r="F58" s="91"/>
      <c r="G58" s="92" t="s">
        <v>97</v>
      </c>
      <c r="H58" s="92"/>
      <c r="I58" s="79" t="s">
        <v>41</v>
      </c>
    </row>
    <row r="59" spans="1:9" ht="26.25">
      <c r="A59" s="39" t="s">
        <v>32</v>
      </c>
      <c r="B59" s="39" t="s">
        <v>11</v>
      </c>
      <c r="C59" s="55">
        <v>95</v>
      </c>
      <c r="D59" s="48" t="s">
        <v>47</v>
      </c>
      <c r="E59" s="56">
        <v>94.5</v>
      </c>
      <c r="F59" s="50" t="s">
        <v>47</v>
      </c>
      <c r="G59" s="57">
        <v>90</v>
      </c>
      <c r="H59" s="52" t="s">
        <v>47</v>
      </c>
      <c r="I59" s="90" t="s">
        <v>43</v>
      </c>
    </row>
    <row r="60" spans="1:9" ht="15">
      <c r="A60" s="39" t="s">
        <v>33</v>
      </c>
      <c r="B60" s="39" t="s">
        <v>12</v>
      </c>
      <c r="C60" s="93">
        <v>14</v>
      </c>
      <c r="D60" s="93"/>
      <c r="E60" s="91">
        <v>1</v>
      </c>
      <c r="F60" s="91"/>
      <c r="G60" s="98">
        <v>1</v>
      </c>
      <c r="H60" s="99"/>
      <c r="I60" s="79" t="s">
        <v>41</v>
      </c>
    </row>
    <row r="61" spans="1:9" ht="15">
      <c r="A61" s="53"/>
      <c r="B61" s="54"/>
      <c r="C61" s="100"/>
      <c r="D61" s="100"/>
      <c r="E61" s="46"/>
      <c r="F61" s="46"/>
      <c r="G61" s="46"/>
      <c r="H61" s="46"/>
      <c r="I61" s="82"/>
    </row>
    <row r="62" spans="1:9" ht="15">
      <c r="A62" s="39" t="s">
        <v>34</v>
      </c>
      <c r="B62" s="39" t="s">
        <v>38</v>
      </c>
      <c r="C62" s="58">
        <f>(C53*C55)/1000</f>
        <v>3.5</v>
      </c>
      <c r="D62" s="59" t="s">
        <v>45</v>
      </c>
      <c r="E62" s="60">
        <f>(E53*E55)/1000</f>
        <v>2.7</v>
      </c>
      <c r="F62" s="61" t="s">
        <v>45</v>
      </c>
      <c r="G62" s="62">
        <f>(G53*G55)/1000</f>
        <v>1.8</v>
      </c>
      <c r="H62" s="63" t="s">
        <v>45</v>
      </c>
      <c r="I62" s="79" t="s">
        <v>69</v>
      </c>
    </row>
    <row r="63" spans="1:9" ht="15">
      <c r="A63" s="39" t="s">
        <v>35</v>
      </c>
      <c r="B63" s="39" t="s">
        <v>14</v>
      </c>
      <c r="C63" s="58">
        <f>(C54*C55*(C59/100))/1000</f>
        <v>2.9925</v>
      </c>
      <c r="D63" s="59" t="s">
        <v>48</v>
      </c>
      <c r="E63" s="60">
        <f>(E54*E55*(E59/100))/1000</f>
        <v>2.3814</v>
      </c>
      <c r="F63" s="61" t="s">
        <v>48</v>
      </c>
      <c r="G63" s="62">
        <f>(G54*G55*(G59/100))/1000</f>
        <v>1.4687999999999999</v>
      </c>
      <c r="H63" s="63" t="s">
        <v>48</v>
      </c>
      <c r="I63" s="79" t="s">
        <v>70</v>
      </c>
    </row>
    <row r="64" spans="1:9" ht="15">
      <c r="A64" s="39" t="s">
        <v>39</v>
      </c>
      <c r="B64" s="39" t="s">
        <v>15</v>
      </c>
      <c r="C64" s="101">
        <v>19300</v>
      </c>
      <c r="D64" s="101"/>
      <c r="E64" s="102">
        <v>18900</v>
      </c>
      <c r="F64" s="102"/>
      <c r="G64" s="103">
        <v>18700</v>
      </c>
      <c r="H64" s="103"/>
      <c r="I64" s="79" t="s">
        <v>41</v>
      </c>
    </row>
    <row r="65" spans="1:9" ht="15">
      <c r="A65" s="39" t="s">
        <v>40</v>
      </c>
      <c r="B65" s="39" t="s">
        <v>16</v>
      </c>
      <c r="C65" s="64">
        <f>_xlfn.IFERROR(C64/(C63*1000),"")</f>
        <v>6.449456975772765</v>
      </c>
      <c r="D65" s="59" t="s">
        <v>49</v>
      </c>
      <c r="E65" s="65">
        <f>_xlfn.IFERROR(E64/(E63*1000),"")</f>
        <v>7.936507936507936</v>
      </c>
      <c r="F65" s="61" t="s">
        <v>49</v>
      </c>
      <c r="G65" s="66">
        <f>_xlfn.IFERROR(G64/(G63*1000),"")</f>
        <v>12.731481481481483</v>
      </c>
      <c r="H65" s="63" t="s">
        <v>49</v>
      </c>
      <c r="I65" s="79" t="s">
        <v>73</v>
      </c>
    </row>
    <row r="66" spans="1:9" ht="15">
      <c r="A66" s="53"/>
      <c r="B66" s="54"/>
      <c r="C66" s="100"/>
      <c r="D66" s="100"/>
      <c r="E66" s="67"/>
      <c r="F66" s="46"/>
      <c r="G66" s="46"/>
      <c r="H66" s="46"/>
      <c r="I66" s="82"/>
    </row>
    <row r="67" spans="1:9" ht="15">
      <c r="A67" s="39" t="s">
        <v>50</v>
      </c>
      <c r="B67" s="39" t="s">
        <v>59</v>
      </c>
      <c r="C67" s="68">
        <f>C63*1700</f>
        <v>5087.25</v>
      </c>
      <c r="D67" s="69" t="s">
        <v>42</v>
      </c>
      <c r="E67" s="70">
        <f>E63*1700</f>
        <v>4048.38</v>
      </c>
      <c r="F67" s="71" t="s">
        <v>42</v>
      </c>
      <c r="G67" s="72">
        <f>G63*1700</f>
        <v>2496.9599999999996</v>
      </c>
      <c r="H67" s="73" t="s">
        <v>42</v>
      </c>
      <c r="I67" s="79" t="s">
        <v>71</v>
      </c>
    </row>
    <row r="68" spans="1:9" ht="15">
      <c r="A68" s="39" t="s">
        <v>52</v>
      </c>
      <c r="B68" s="39" t="s">
        <v>36</v>
      </c>
      <c r="C68" s="58">
        <f>_xlfn.IFERROR(C67/C42*100,"")</f>
        <v>78.26538461538462</v>
      </c>
      <c r="D68" s="59" t="s">
        <v>47</v>
      </c>
      <c r="E68" s="60">
        <f>_xlfn.IFERROR(E67/C42*100,"")</f>
        <v>62.28276923076923</v>
      </c>
      <c r="F68" s="61" t="s">
        <v>47</v>
      </c>
      <c r="G68" s="62">
        <f>_xlfn.IFERROR(G67/C42*100,"")</f>
        <v>38.414769230769224</v>
      </c>
      <c r="H68" s="63" t="s">
        <v>47</v>
      </c>
      <c r="I68" s="79" t="s">
        <v>74</v>
      </c>
    </row>
    <row r="69" spans="1:9" ht="15">
      <c r="A69" s="38"/>
      <c r="B69" s="38"/>
      <c r="C69" s="38"/>
      <c r="D69" s="38"/>
      <c r="E69" s="38"/>
      <c r="F69" s="38"/>
      <c r="G69" s="74"/>
      <c r="H69" s="74"/>
      <c r="I69" s="78"/>
    </row>
    <row r="70" spans="1:9" ht="15">
      <c r="A70" s="39" t="s">
        <v>54</v>
      </c>
      <c r="B70" s="39" t="s">
        <v>63</v>
      </c>
      <c r="C70" s="113">
        <v>1100</v>
      </c>
      <c r="D70" s="114"/>
      <c r="E70" s="94">
        <v>1100</v>
      </c>
      <c r="F70" s="95"/>
      <c r="G70" s="96">
        <v>1100</v>
      </c>
      <c r="H70" s="97"/>
      <c r="I70" s="83" t="s">
        <v>51</v>
      </c>
    </row>
    <row r="71" spans="1:9" ht="15">
      <c r="A71" s="39" t="s">
        <v>67</v>
      </c>
      <c r="B71" s="39" t="s">
        <v>60</v>
      </c>
      <c r="C71" s="113">
        <v>175</v>
      </c>
      <c r="D71" s="114"/>
      <c r="E71" s="94">
        <v>315</v>
      </c>
      <c r="F71" s="95"/>
      <c r="G71" s="96">
        <v>560</v>
      </c>
      <c r="H71" s="97"/>
      <c r="I71" s="83" t="s">
        <v>53</v>
      </c>
    </row>
    <row r="72" spans="1:9" ht="15">
      <c r="A72" s="39" t="s">
        <v>68</v>
      </c>
      <c r="B72" s="39" t="s">
        <v>61</v>
      </c>
      <c r="C72" s="106">
        <f>C70-C71</f>
        <v>925</v>
      </c>
      <c r="D72" s="107"/>
      <c r="E72" s="108">
        <f>E70-E71</f>
        <v>785</v>
      </c>
      <c r="F72" s="109"/>
      <c r="G72" s="110">
        <f>G70-G71</f>
        <v>540</v>
      </c>
      <c r="H72" s="111"/>
      <c r="I72" s="84" t="s">
        <v>72</v>
      </c>
    </row>
    <row r="73" spans="1:9" ht="6.75" customHeight="1">
      <c r="A73" s="38"/>
      <c r="B73" s="104" t="s">
        <v>62</v>
      </c>
      <c r="C73" s="104"/>
      <c r="D73" s="104"/>
      <c r="E73" s="104"/>
      <c r="F73" s="104"/>
      <c r="G73" s="104"/>
      <c r="H73" s="104"/>
      <c r="I73" s="38"/>
    </row>
    <row r="74" spans="1:9" ht="27" customHeight="1">
      <c r="A74" s="75"/>
      <c r="B74" s="105"/>
      <c r="C74" s="105"/>
      <c r="D74" s="105"/>
      <c r="E74" s="105"/>
      <c r="F74" s="105"/>
      <c r="G74" s="105"/>
      <c r="H74" s="105"/>
      <c r="I74" s="77"/>
    </row>
  </sheetData>
  <sheetProtection/>
  <mergeCells count="112">
    <mergeCell ref="E11:F11"/>
    <mergeCell ref="G11:H11"/>
    <mergeCell ref="G15:H15"/>
    <mergeCell ref="G18:H18"/>
    <mergeCell ref="E34:F34"/>
    <mergeCell ref="G34:H34"/>
    <mergeCell ref="C4:D4"/>
    <mergeCell ref="C3:D3"/>
    <mergeCell ref="C7:D7"/>
    <mergeCell ref="C8:D8"/>
    <mergeCell ref="C9:D9"/>
    <mergeCell ref="C11:D11"/>
    <mergeCell ref="G20:H20"/>
    <mergeCell ref="E15:F15"/>
    <mergeCell ref="E18:F18"/>
    <mergeCell ref="E20:F20"/>
    <mergeCell ref="E14:F14"/>
    <mergeCell ref="B1:I1"/>
    <mergeCell ref="E7:F7"/>
    <mergeCell ref="E8:F8"/>
    <mergeCell ref="E9:F9"/>
    <mergeCell ref="E10:F10"/>
    <mergeCell ref="C10:D10"/>
    <mergeCell ref="G7:H7"/>
    <mergeCell ref="G8:H8"/>
    <mergeCell ref="G9:H9"/>
    <mergeCell ref="G10:H10"/>
    <mergeCell ref="C18:D18"/>
    <mergeCell ref="C12:D12"/>
    <mergeCell ref="E12:F12"/>
    <mergeCell ref="G12:H12"/>
    <mergeCell ref="G14:H14"/>
    <mergeCell ref="C19:D19"/>
    <mergeCell ref="C20:D20"/>
    <mergeCell ref="C13:D13"/>
    <mergeCell ref="C14:D14"/>
    <mergeCell ref="C15:D15"/>
    <mergeCell ref="B38:I38"/>
    <mergeCell ref="E21:F21"/>
    <mergeCell ref="E23:F23"/>
    <mergeCell ref="E27:F27"/>
    <mergeCell ref="C24:D24"/>
    <mergeCell ref="E44:F44"/>
    <mergeCell ref="G44:H44"/>
    <mergeCell ref="G21:H21"/>
    <mergeCell ref="G27:H27"/>
    <mergeCell ref="C33:D33"/>
    <mergeCell ref="E33:F33"/>
    <mergeCell ref="G33:H33"/>
    <mergeCell ref="C21:D21"/>
    <mergeCell ref="C23:D23"/>
    <mergeCell ref="G23:H23"/>
    <mergeCell ref="C35:D35"/>
    <mergeCell ref="E35:F35"/>
    <mergeCell ref="G35:H35"/>
    <mergeCell ref="C34:D34"/>
    <mergeCell ref="E47:F47"/>
    <mergeCell ref="G47:H47"/>
    <mergeCell ref="C48:D48"/>
    <mergeCell ref="E48:F48"/>
    <mergeCell ref="G48:H48"/>
    <mergeCell ref="C27:D27"/>
    <mergeCell ref="C29:D29"/>
    <mergeCell ref="C40:D40"/>
    <mergeCell ref="C41:D41"/>
    <mergeCell ref="C44:D44"/>
    <mergeCell ref="G55:H55"/>
    <mergeCell ref="C56:D56"/>
    <mergeCell ref="C57:D57"/>
    <mergeCell ref="C45:D45"/>
    <mergeCell ref="E45:F45"/>
    <mergeCell ref="G45:H45"/>
    <mergeCell ref="C46:D46"/>
    <mergeCell ref="E46:F46"/>
    <mergeCell ref="G46:H46"/>
    <mergeCell ref="C47:D47"/>
    <mergeCell ref="C51:D51"/>
    <mergeCell ref="E51:F51"/>
    <mergeCell ref="G51:H51"/>
    <mergeCell ref="E58:F58"/>
    <mergeCell ref="G58:H58"/>
    <mergeCell ref="C52:D52"/>
    <mergeCell ref="E52:F52"/>
    <mergeCell ref="G52:H52"/>
    <mergeCell ref="C55:D55"/>
    <mergeCell ref="E55:F55"/>
    <mergeCell ref="B37:H37"/>
    <mergeCell ref="C66:D66"/>
    <mergeCell ref="C70:D70"/>
    <mergeCell ref="E70:F70"/>
    <mergeCell ref="G70:H70"/>
    <mergeCell ref="C71:D71"/>
    <mergeCell ref="C49:D49"/>
    <mergeCell ref="E49:F49"/>
    <mergeCell ref="G49:H49"/>
    <mergeCell ref="C50:D50"/>
    <mergeCell ref="E64:F64"/>
    <mergeCell ref="G64:H64"/>
    <mergeCell ref="B73:H74"/>
    <mergeCell ref="C72:D72"/>
    <mergeCell ref="E72:F72"/>
    <mergeCell ref="G72:H72"/>
    <mergeCell ref="E57:F57"/>
    <mergeCell ref="G57:H57"/>
    <mergeCell ref="C58:D58"/>
    <mergeCell ref="E71:F71"/>
    <mergeCell ref="G71:H71"/>
    <mergeCell ref="C60:D60"/>
    <mergeCell ref="E60:F60"/>
    <mergeCell ref="G60:H60"/>
    <mergeCell ref="C61:D61"/>
    <mergeCell ref="C64:D64"/>
  </mergeCells>
  <conditionalFormatting sqref="C30:D30 C25:D26 C35 C31 C67:D67 C62:D63 C72 C68">
    <cfRule type="cellIs" priority="22" dxfId="3" operator="equal">
      <formula>0</formula>
    </cfRule>
  </conditionalFormatting>
  <conditionalFormatting sqref="E25:E26 E35 E30:E31 E62:E63 E72 E67:E68">
    <cfRule type="cellIs" priority="19" dxfId="4" operator="equal">
      <formula>0</formula>
    </cfRule>
  </conditionalFormatting>
  <conditionalFormatting sqref="G25:G26 G35 G30:G31 G62:G63 G72 G67:G68">
    <cfRule type="cellIs" priority="8" dxfId="5" operator="equal">
      <formula>0</formula>
    </cfRule>
  </conditionalFormatting>
  <hyperlinks>
    <hyperlink ref="I17" r:id="rId1" display="(http:\www.gosolarcalifornia.ca.gov\equipment\pv_modules.php)"/>
    <hyperlink ref="I11" r:id="rId2" display="(http://www.cslb.ca.gov)"/>
    <hyperlink ref="I33" r:id="rId3" display="(https://energywave.sdge.com/)"/>
    <hyperlink ref="I34" r:id="rId4" display="(https://energycenter.org/analyzer)"/>
    <hyperlink ref="I12" r:id="rId5" display="(http://www.bbb.org)"/>
    <hyperlink ref="I48" r:id="rId6" display="(http://www.cslb.ca.gov)"/>
    <hyperlink ref="I70" r:id="rId7" display="(https://energywave.sdge.com/)"/>
    <hyperlink ref="I71" r:id="rId8" display="(https://energycenter.org/analyzer)"/>
    <hyperlink ref="I49" r:id="rId9" display="(http://www.bbb.org)"/>
    <hyperlink ref="I22" r:id="rId10" display="(http://www.gosolarcalifornia.ca.gov/equipment/inverters.php)"/>
    <hyperlink ref="I54" r:id="rId11" display="(http:\www.gosolarcalifornia.ca.gov\equipment\pv_modules.php)"/>
    <hyperlink ref="I59" r:id="rId12" display="(http://www.gosolarcalifornia.ca.gov/equipment/inverters.php)"/>
  </hyperlinks>
  <printOptions/>
  <pageMargins left="0.35" right="0.35" top="0.3" bottom="0.29" header="0.3" footer="0.3"/>
  <pageSetup horizontalDpi="600" verticalDpi="600" orientation="landscape" scale="99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Cox</dc:creator>
  <cp:keywords/>
  <dc:description/>
  <cp:lastModifiedBy>Laura Williams</cp:lastModifiedBy>
  <cp:lastPrinted>2013-01-10T00:22:55Z</cp:lastPrinted>
  <dcterms:created xsi:type="dcterms:W3CDTF">2011-05-10T17:22:36Z</dcterms:created>
  <dcterms:modified xsi:type="dcterms:W3CDTF">2014-07-17T22:12:28Z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